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<sst xmlns="http://schemas.openxmlformats.org/spreadsheetml/2006/main" count="21" uniqueCount="20">
  <si>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資料來源：The Human Mortality Database, TRANSACTIONS  OF  SOCIETY  OF  ACTUARIES 1995  VOL.  47 </t>
  </si>
  <si>
    <t xml:space="preserve"> 以1994年為基準，1994年以後採用TRANSACTIONS  OF  SOCIETY  OF  ACTUARIES 1995  VOL.  47 的RF模型來預測未來的死亡率</t>
  </si>
  <si>
    <t>以男性資料來計算</t>
  </si>
  <si>
    <t>年齡</t>
  </si>
  <si>
    <t>1994各年齡年化死亡率(qx)</t>
  </si>
  <si>
    <t xml:space="preserve">0,000332 </t>
  </si>
  <si>
    <t xml:space="preserve">0,000237 </t>
  </si>
  <si>
    <r>
      <t>AA</t>
    </r>
    <r>
      <rPr>
        <vertAlign val="subscript"/>
        <sz val="12"/>
        <color indexed="8"/>
        <rFont val="Times New Roman"/>
        <family val="1"/>
      </rPr>
      <t>X</t>
    </r>
  </si>
  <si>
    <t>預測值</t>
  </si>
  <si>
    <t>西元年</t>
  </si>
  <si>
    <t>qx</t>
  </si>
  <si>
    <t>累計生存率</t>
  </si>
  <si>
    <t>風險中立下之nq65</t>
  </si>
  <si>
    <t>風險中立下之1-nq65</t>
  </si>
  <si>
    <t>Risk-adjust factor</t>
  </si>
  <si>
    <t>真實世界下之1-nq65</t>
  </si>
  <si>
    <t>風險中立下之瞬時死亡率</t>
  </si>
  <si>
    <t>真實世界下之瞬時死亡率</t>
  </si>
  <si>
    <t>真實世界下之nq65</t>
  </si>
  <si>
    <t>Choise: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</si>
</sst>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vertAlign val="subscript"/>
      <sz val="12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10"/>
      <name val="新細明體"/>
      <family val="1"/>
    </font>
    <font>
      <sz val="12"/>
      <color indexed="56"/>
      <name val="新細明體"/>
      <family val="1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2"/>
      <color theme="1"/>
      <name val="Times New Roman"/>
      <family val="1"/>
    </font>
    <font>
      <b/>
      <sz val="12"/>
      <color rgb="FFFF0000"/>
      <name val="Calibri"/>
      <family val="1"/>
    </font>
    <font>
      <sz val="12"/>
      <color theme="3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87"/>
  <sheetViews>
    <sheetView tabSelected="1" zoomScale="85" zoomScaleNormal="85" zoomScalePageLayoutView="0" workbookViewId="0" topLeftCell="BI10">
      <selection activeCell="BR25" sqref="BR25"/>
    </sheetView>
  </sheetViews>
  <sheetFormatPr defaultColWidth="9.00390625" defaultRowHeight="15.75"/>
  <cols>
    <col min="1" max="1" width="25.125" style="3" customWidth="1"/>
    <col min="2" max="2" width="9.50390625" style="3" customWidth="1"/>
    <col min="3" max="3" width="8.875" style="3" customWidth="1"/>
    <col min="4" max="4" width="10.875" style="3" customWidth="1"/>
    <col min="5" max="5" width="9.00390625" style="3" customWidth="1"/>
    <col min="6" max="6" width="10.25390625" style="3" customWidth="1"/>
    <col min="7" max="7" width="6.875" style="2" customWidth="1"/>
    <col min="8" max="8" width="7.875" style="2" customWidth="1"/>
    <col min="9" max="11" width="9.00390625" style="3" customWidth="1"/>
    <col min="12" max="12" width="10.00390625" style="3" bestFit="1" customWidth="1"/>
    <col min="13" max="13" width="9.00390625" style="3" customWidth="1"/>
    <col min="14" max="14" width="7.875" style="3" bestFit="1" customWidth="1"/>
    <col min="15" max="15" width="9.00390625" style="3" customWidth="1"/>
    <col min="16" max="16" width="10.00390625" style="3" bestFit="1" customWidth="1"/>
    <col min="17" max="62" width="9.00390625" style="3" customWidth="1"/>
    <col min="63" max="63" width="7.625" style="3" customWidth="1"/>
    <col min="64" max="65" width="9.00390625" style="3" customWidth="1"/>
    <col min="66" max="66" width="10.125" style="3" customWidth="1"/>
    <col min="67" max="67" width="9.25390625" style="3" customWidth="1"/>
    <col min="68" max="68" width="10.25390625" style="3" customWidth="1"/>
    <col min="69" max="105" width="9.00390625" style="3" customWidth="1"/>
    <col min="106" max="109" width="12.75390625" style="3" bestFit="1" customWidth="1"/>
    <col min="110" max="110" width="11.625" style="3" bestFit="1" customWidth="1"/>
    <col min="111" max="116" width="12.75390625" style="3" bestFit="1" customWidth="1"/>
    <col min="117" max="117" width="11.375" style="3" bestFit="1" customWidth="1"/>
    <col min="118" max="16384" width="9.00390625" style="3" customWidth="1"/>
  </cols>
  <sheetData>
    <row r="1" spans="1:6" ht="16.5">
      <c r="A1" s="1" t="s">
        <v>0</v>
      </c>
      <c r="B1" s="1"/>
      <c r="C1" s="1"/>
      <c r="D1" s="1"/>
      <c r="E1" s="1"/>
      <c r="F1" s="1"/>
    </row>
    <row r="2" spans="1:6" ht="16.5">
      <c r="A2" s="1" t="s">
        <v>1</v>
      </c>
      <c r="B2" s="1"/>
      <c r="C2" s="1"/>
      <c r="D2" s="1"/>
      <c r="E2" s="1"/>
      <c r="F2" s="1"/>
    </row>
    <row r="3" spans="1:6" ht="16.5">
      <c r="A3" s="1" t="s">
        <v>2</v>
      </c>
      <c r="B3" s="1"/>
      <c r="C3" s="1"/>
      <c r="D3" s="1"/>
      <c r="E3" s="1"/>
      <c r="F3" s="1"/>
    </row>
    <row r="4" spans="1:78" s="2" customFormat="1" ht="16.5">
      <c r="A4" s="2" t="s">
        <v>3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4">
        <v>65</v>
      </c>
      <c r="BP4" s="4">
        <v>66</v>
      </c>
      <c r="BQ4" s="4">
        <v>67</v>
      </c>
      <c r="BR4" s="4">
        <v>68</v>
      </c>
      <c r="BS4" s="4">
        <v>69</v>
      </c>
      <c r="BT4" s="4">
        <v>70</v>
      </c>
      <c r="BU4" s="4">
        <v>71</v>
      </c>
      <c r="BV4" s="4">
        <v>72</v>
      </c>
      <c r="BW4" s="4">
        <v>73</v>
      </c>
      <c r="BX4" s="4">
        <v>74</v>
      </c>
      <c r="BY4" s="4">
        <v>75</v>
      </c>
      <c r="BZ4" s="2">
        <v>76</v>
      </c>
    </row>
    <row r="5" spans="1:112" s="2" customFormat="1" ht="16.5">
      <c r="A5" s="5" t="s">
        <v>4</v>
      </c>
      <c r="B5"/>
      <c r="C5" s="5">
        <v>0.000592</v>
      </c>
      <c r="D5" s="5">
        <v>0.0004</v>
      </c>
      <c r="E5" s="5" t="s">
        <v>5</v>
      </c>
      <c r="F5" s="5">
        <v>0.000259</v>
      </c>
      <c r="G5" s="5" t="s">
        <v>6</v>
      </c>
      <c r="H5" s="5">
        <v>0.000227</v>
      </c>
      <c r="I5" s="5">
        <v>0.000217</v>
      </c>
      <c r="J5" s="5">
        <v>0.000201</v>
      </c>
      <c r="K5" s="5">
        <v>0.000194</v>
      </c>
      <c r="L5" s="5">
        <v>0.000197</v>
      </c>
      <c r="M5" s="5">
        <v>0.000208</v>
      </c>
      <c r="N5" s="5">
        <v>0.000226</v>
      </c>
      <c r="O5" s="5">
        <v>0.000255</v>
      </c>
      <c r="P5" s="5">
        <v>0.000297</v>
      </c>
      <c r="Q5" s="5">
        <v>0.000345</v>
      </c>
      <c r="R5" s="5">
        <v>0.000391</v>
      </c>
      <c r="S5" s="5">
        <v>0.00043</v>
      </c>
      <c r="T5" s="5">
        <v>0.00046</v>
      </c>
      <c r="U5" s="5">
        <v>0.000484</v>
      </c>
      <c r="V5" s="5">
        <v>0.000507</v>
      </c>
      <c r="W5" s="5">
        <v>0.00053</v>
      </c>
      <c r="X5" s="5">
        <v>0.000556</v>
      </c>
      <c r="Y5" s="5">
        <v>0.000589</v>
      </c>
      <c r="Z5" s="5">
        <v>0.000624</v>
      </c>
      <c r="AA5" s="5">
        <v>0.000661</v>
      </c>
      <c r="AB5" s="5">
        <v>0.000696</v>
      </c>
      <c r="AC5" s="5">
        <v>0.000727</v>
      </c>
      <c r="AD5" s="5">
        <v>0.000754</v>
      </c>
      <c r="AE5" s="5">
        <v>0.000779</v>
      </c>
      <c r="AF5" s="5">
        <v>0.000801</v>
      </c>
      <c r="AG5" s="5">
        <v>0.000821</v>
      </c>
      <c r="AH5" s="5">
        <v>0.000839</v>
      </c>
      <c r="AI5" s="5">
        <v>0.000848</v>
      </c>
      <c r="AJ5" s="5">
        <v>0.000849</v>
      </c>
      <c r="AK5" s="5">
        <v>0.000851</v>
      </c>
      <c r="AL5" s="5">
        <v>0.000862</v>
      </c>
      <c r="AM5" s="5">
        <v>0.000891</v>
      </c>
      <c r="AN5" s="5">
        <v>0.000939</v>
      </c>
      <c r="AO5" s="5">
        <v>0.000999</v>
      </c>
      <c r="AP5" s="5">
        <v>0.001072</v>
      </c>
      <c r="AQ5" s="5">
        <v>0.001156</v>
      </c>
      <c r="AR5" s="5">
        <v>0.001252</v>
      </c>
      <c r="AS5" s="5">
        <v>0.001352</v>
      </c>
      <c r="AT5" s="5">
        <v>0.001458</v>
      </c>
      <c r="AU5" s="5">
        <v>0.001578</v>
      </c>
      <c r="AV5" s="5">
        <v>0.001722</v>
      </c>
      <c r="AW5" s="5">
        <v>0.001899</v>
      </c>
      <c r="AX5" s="5">
        <v>0.002102</v>
      </c>
      <c r="AY5" s="5">
        <v>0.002326</v>
      </c>
      <c r="AZ5" s="5">
        <v>0.002579</v>
      </c>
      <c r="BA5" s="5">
        <v>0.002872</v>
      </c>
      <c r="BB5" s="5">
        <v>0.003213</v>
      </c>
      <c r="BC5" s="5">
        <v>0.003584</v>
      </c>
      <c r="BD5" s="5">
        <v>0.003979</v>
      </c>
      <c r="BE5" s="5">
        <v>0.04425</v>
      </c>
      <c r="BF5" s="5">
        <v>0.004949</v>
      </c>
      <c r="BG5" s="5">
        <v>0.005581</v>
      </c>
      <c r="BH5" s="5">
        <v>0.0063</v>
      </c>
      <c r="BI5" s="5">
        <v>0.00709</v>
      </c>
      <c r="BJ5" s="5">
        <v>0.007976</v>
      </c>
      <c r="BK5" s="5">
        <v>0.008986</v>
      </c>
      <c r="BL5" s="5">
        <v>0.010147</v>
      </c>
      <c r="BM5" s="5">
        <v>0.011471</v>
      </c>
      <c r="BN5" s="5">
        <v>0.01294</v>
      </c>
      <c r="BO5" s="5">
        <v>0.014535</v>
      </c>
      <c r="BP5" s="5">
        <v>0.016239</v>
      </c>
      <c r="BQ5" s="5">
        <v>0.018034</v>
      </c>
      <c r="BR5" s="5">
        <v>0.019859</v>
      </c>
      <c r="BS5" s="5">
        <v>0.021729</v>
      </c>
      <c r="BT5" s="5">
        <v>0.02373</v>
      </c>
      <c r="BU5" s="5">
        <v>0.025951</v>
      </c>
      <c r="BV5" s="5">
        <v>0.028481</v>
      </c>
      <c r="BW5" s="5">
        <v>0.031201</v>
      </c>
      <c r="BX5" s="5">
        <v>0.034051</v>
      </c>
      <c r="BY5" s="5">
        <v>0.037211</v>
      </c>
      <c r="BZ5">
        <v>0.040858</v>
      </c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</row>
    <row r="6" spans="1:112" s="2" customFormat="1" ht="18.75">
      <c r="A6" s="6" t="s">
        <v>7</v>
      </c>
      <c r="C6" s="5">
        <v>0.02</v>
      </c>
      <c r="D6" s="5">
        <v>0.02</v>
      </c>
      <c r="E6" s="5">
        <v>0.02</v>
      </c>
      <c r="F6" s="5">
        <v>0.02</v>
      </c>
      <c r="G6" s="5">
        <v>0.02</v>
      </c>
      <c r="H6" s="5">
        <v>0.02</v>
      </c>
      <c r="I6" s="5">
        <v>0.02</v>
      </c>
      <c r="J6" s="5">
        <v>0.02</v>
      </c>
      <c r="K6" s="5">
        <v>0.02</v>
      </c>
      <c r="L6" s="5">
        <v>0.02</v>
      </c>
      <c r="M6" s="5">
        <v>0.02</v>
      </c>
      <c r="N6" s="5">
        <v>0.02</v>
      </c>
      <c r="O6" s="5">
        <v>0.02</v>
      </c>
      <c r="P6" s="5">
        <v>0.019</v>
      </c>
      <c r="Q6" s="5">
        <v>0.019</v>
      </c>
      <c r="R6" s="5">
        <v>0.019</v>
      </c>
      <c r="S6" s="5">
        <v>0.019</v>
      </c>
      <c r="T6" s="5">
        <v>0.019</v>
      </c>
      <c r="U6" s="5">
        <v>0.019</v>
      </c>
      <c r="V6" s="5">
        <v>0.019</v>
      </c>
      <c r="W6" s="5">
        <v>0.018</v>
      </c>
      <c r="X6" s="5">
        <v>0.017</v>
      </c>
      <c r="Y6" s="5">
        <v>0.015</v>
      </c>
      <c r="Z6" s="5">
        <v>0.013</v>
      </c>
      <c r="AA6" s="5">
        <v>0.01</v>
      </c>
      <c r="AB6" s="5">
        <v>0.006</v>
      </c>
      <c r="AC6" s="5">
        <v>0.005</v>
      </c>
      <c r="AD6" s="5">
        <v>0.005</v>
      </c>
      <c r="AE6" s="5">
        <v>0.005</v>
      </c>
      <c r="AF6" s="5">
        <v>0.005</v>
      </c>
      <c r="AG6" s="5">
        <v>0.005</v>
      </c>
      <c r="AH6" s="5">
        <v>0.005</v>
      </c>
      <c r="AI6" s="5">
        <v>0.005</v>
      </c>
      <c r="AJ6" s="5">
        <v>0.005</v>
      </c>
      <c r="AK6" s="5">
        <v>0.005</v>
      </c>
      <c r="AL6" s="5">
        <v>0.005</v>
      </c>
      <c r="AM6" s="5">
        <v>0.005</v>
      </c>
      <c r="AN6" s="5">
        <v>0.006</v>
      </c>
      <c r="AO6" s="5">
        <v>0.007</v>
      </c>
      <c r="AP6" s="5">
        <v>0.008</v>
      </c>
      <c r="AQ6" s="5">
        <v>0.009</v>
      </c>
      <c r="AR6" s="5">
        <v>0.01</v>
      </c>
      <c r="AS6" s="5">
        <v>0.011</v>
      </c>
      <c r="AT6" s="5">
        <v>0.012</v>
      </c>
      <c r="AU6" s="5">
        <v>0.013</v>
      </c>
      <c r="AV6" s="5">
        <v>0.014</v>
      </c>
      <c r="AW6" s="5">
        <v>0.015</v>
      </c>
      <c r="AX6" s="5">
        <v>0.016</v>
      </c>
      <c r="AY6" s="5">
        <v>0.017</v>
      </c>
      <c r="AZ6" s="5">
        <v>0.018</v>
      </c>
      <c r="BA6" s="5">
        <v>0.019</v>
      </c>
      <c r="BB6" s="5">
        <v>0.02</v>
      </c>
      <c r="BC6" s="5">
        <v>0.02</v>
      </c>
      <c r="BD6" s="5">
        <v>0.02</v>
      </c>
      <c r="BE6" s="5">
        <v>0.019</v>
      </c>
      <c r="BF6" s="5">
        <v>0.018</v>
      </c>
      <c r="BG6" s="5">
        <v>0.017</v>
      </c>
      <c r="BH6" s="5">
        <v>0.016</v>
      </c>
      <c r="BI6" s="5">
        <v>0.016</v>
      </c>
      <c r="BJ6" s="5">
        <v>0.016</v>
      </c>
      <c r="BK6" s="5">
        <v>0.015</v>
      </c>
      <c r="BL6" s="5">
        <v>0.015</v>
      </c>
      <c r="BM6" s="5">
        <v>0.014</v>
      </c>
      <c r="BN6" s="5">
        <v>0.014</v>
      </c>
      <c r="BO6" s="5">
        <v>0.014</v>
      </c>
      <c r="BP6" s="5">
        <v>0.013</v>
      </c>
      <c r="BQ6" s="5">
        <v>0.013</v>
      </c>
      <c r="BR6" s="5">
        <v>0.014</v>
      </c>
      <c r="BS6" s="5">
        <v>0.014</v>
      </c>
      <c r="BT6" s="5">
        <v>0.015</v>
      </c>
      <c r="BU6" s="5">
        <v>0.015</v>
      </c>
      <c r="BV6" s="5">
        <v>0.015</v>
      </c>
      <c r="BW6" s="5">
        <v>0.015</v>
      </c>
      <c r="BX6" s="5">
        <v>0.015</v>
      </c>
      <c r="BY6" s="5">
        <v>0.014</v>
      </c>
      <c r="BZ6" s="5">
        <v>0.014</v>
      </c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</row>
    <row r="7" spans="1:117" s="2" customFormat="1" ht="16.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8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1:117" s="2" customFormat="1" ht="16.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8"/>
      <c r="BO8" s="37" t="s">
        <v>8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</row>
    <row r="9" spans="1:78" s="2" customFormat="1" ht="16.5">
      <c r="A9" s="2" t="s">
        <v>9</v>
      </c>
      <c r="B9" s="2">
        <v>1940</v>
      </c>
      <c r="C9" s="2">
        <v>1941</v>
      </c>
      <c r="D9" s="2">
        <v>1942</v>
      </c>
      <c r="E9" s="2">
        <v>1943</v>
      </c>
      <c r="F9" s="2">
        <v>1944</v>
      </c>
      <c r="G9" s="2">
        <v>1945</v>
      </c>
      <c r="H9" s="2">
        <v>1946</v>
      </c>
      <c r="I9" s="2">
        <v>1947</v>
      </c>
      <c r="J9" s="2">
        <v>1948</v>
      </c>
      <c r="K9" s="2">
        <v>1949</v>
      </c>
      <c r="L9" s="2">
        <v>1950</v>
      </c>
      <c r="M9" s="2">
        <v>1951</v>
      </c>
      <c r="N9" s="2">
        <v>1952</v>
      </c>
      <c r="O9" s="2">
        <v>1953</v>
      </c>
      <c r="P9" s="2">
        <v>1954</v>
      </c>
      <c r="Q9" s="2">
        <v>1955</v>
      </c>
      <c r="R9" s="2">
        <v>1956</v>
      </c>
      <c r="S9" s="2">
        <v>1957</v>
      </c>
      <c r="T9" s="2">
        <v>1958</v>
      </c>
      <c r="U9" s="2">
        <v>1959</v>
      </c>
      <c r="V9" s="2">
        <v>1960</v>
      </c>
      <c r="W9" s="2">
        <v>1961</v>
      </c>
      <c r="X9" s="2">
        <v>1962</v>
      </c>
      <c r="Y9" s="2">
        <v>1963</v>
      </c>
      <c r="Z9" s="2">
        <v>1964</v>
      </c>
      <c r="AA9" s="2">
        <v>1965</v>
      </c>
      <c r="AB9" s="2">
        <v>1966</v>
      </c>
      <c r="AC9" s="2">
        <v>1967</v>
      </c>
      <c r="AD9" s="2">
        <v>1968</v>
      </c>
      <c r="AE9" s="2">
        <v>1969</v>
      </c>
      <c r="AF9" s="2">
        <v>1970</v>
      </c>
      <c r="AG9" s="2">
        <v>1971</v>
      </c>
      <c r="AH9" s="2">
        <v>1972</v>
      </c>
      <c r="AI9" s="2">
        <v>1973</v>
      </c>
      <c r="AJ9" s="2">
        <v>1974</v>
      </c>
      <c r="AK9" s="2">
        <v>1975</v>
      </c>
      <c r="AL9" s="2">
        <v>1976</v>
      </c>
      <c r="AM9" s="2">
        <v>1977</v>
      </c>
      <c r="AN9" s="2">
        <v>1978</v>
      </c>
      <c r="AO9" s="2">
        <v>1979</v>
      </c>
      <c r="AP9" s="2">
        <v>1980</v>
      </c>
      <c r="AQ9" s="2">
        <v>1981</v>
      </c>
      <c r="AR9" s="2">
        <v>1982</v>
      </c>
      <c r="AS9" s="2">
        <v>1983</v>
      </c>
      <c r="AT9" s="2">
        <v>1984</v>
      </c>
      <c r="AU9" s="2">
        <v>1985</v>
      </c>
      <c r="AV9" s="2">
        <v>1986</v>
      </c>
      <c r="AW9" s="2">
        <v>1987</v>
      </c>
      <c r="AX9" s="2">
        <v>1988</v>
      </c>
      <c r="AY9" s="2">
        <v>1989</v>
      </c>
      <c r="AZ9" s="2">
        <v>1990</v>
      </c>
      <c r="BA9" s="2">
        <v>1991</v>
      </c>
      <c r="BB9" s="2">
        <v>1992</v>
      </c>
      <c r="BC9" s="2">
        <v>1993</v>
      </c>
      <c r="BD9" s="2">
        <v>1994</v>
      </c>
      <c r="BE9" s="2">
        <v>1995</v>
      </c>
      <c r="BF9" s="2">
        <v>1996</v>
      </c>
      <c r="BG9" s="2">
        <v>1997</v>
      </c>
      <c r="BH9" s="2">
        <v>1998</v>
      </c>
      <c r="BI9" s="2">
        <v>1999</v>
      </c>
      <c r="BJ9" s="2">
        <v>2000</v>
      </c>
      <c r="BK9" s="2">
        <v>2001</v>
      </c>
      <c r="BL9" s="2">
        <v>2002</v>
      </c>
      <c r="BM9" s="2">
        <v>2003</v>
      </c>
      <c r="BN9" s="2">
        <v>2004</v>
      </c>
      <c r="BO9" s="10">
        <v>2005</v>
      </c>
      <c r="BP9" s="10">
        <v>2006</v>
      </c>
      <c r="BQ9" s="10">
        <v>2007</v>
      </c>
      <c r="BR9" s="10">
        <v>2008</v>
      </c>
      <c r="BS9" s="10">
        <v>2009</v>
      </c>
      <c r="BT9" s="10">
        <v>2010</v>
      </c>
      <c r="BU9" s="10">
        <v>2011</v>
      </c>
      <c r="BV9" s="10">
        <v>2012</v>
      </c>
      <c r="BW9" s="10">
        <v>2013</v>
      </c>
      <c r="BX9" s="10">
        <v>2014</v>
      </c>
      <c r="BY9" s="10">
        <v>2015</v>
      </c>
      <c r="BZ9" s="22">
        <v>2016</v>
      </c>
    </row>
    <row r="10" spans="1:78" s="2" customFormat="1" ht="16.5">
      <c r="A10" s="2" t="s">
        <v>3</v>
      </c>
      <c r="B10" s="2">
        <v>0</v>
      </c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2">
        <v>31</v>
      </c>
      <c r="AH10" s="2">
        <v>32</v>
      </c>
      <c r="AI10" s="2">
        <v>33</v>
      </c>
      <c r="AJ10" s="2">
        <v>34</v>
      </c>
      <c r="AK10" s="2">
        <v>35</v>
      </c>
      <c r="AL10" s="2">
        <v>36</v>
      </c>
      <c r="AM10" s="2">
        <v>37</v>
      </c>
      <c r="AN10" s="2">
        <v>38</v>
      </c>
      <c r="AO10" s="2">
        <v>39</v>
      </c>
      <c r="AP10" s="2">
        <v>40</v>
      </c>
      <c r="AQ10" s="2">
        <v>41</v>
      </c>
      <c r="AR10" s="2">
        <v>42</v>
      </c>
      <c r="AS10" s="2">
        <v>43</v>
      </c>
      <c r="AT10" s="2">
        <v>44</v>
      </c>
      <c r="AU10" s="2">
        <v>45</v>
      </c>
      <c r="AV10" s="2">
        <v>46</v>
      </c>
      <c r="AW10" s="2">
        <v>47</v>
      </c>
      <c r="AX10" s="2">
        <v>48</v>
      </c>
      <c r="AY10" s="2">
        <v>49</v>
      </c>
      <c r="AZ10" s="2">
        <v>50</v>
      </c>
      <c r="BA10" s="2">
        <v>51</v>
      </c>
      <c r="BB10" s="2">
        <v>52</v>
      </c>
      <c r="BC10" s="2">
        <v>53</v>
      </c>
      <c r="BD10" s="2">
        <v>54</v>
      </c>
      <c r="BE10" s="2">
        <v>55</v>
      </c>
      <c r="BF10" s="2">
        <v>56</v>
      </c>
      <c r="BG10" s="2">
        <v>57</v>
      </c>
      <c r="BH10" s="2">
        <v>58</v>
      </c>
      <c r="BI10" s="2">
        <v>59</v>
      </c>
      <c r="BJ10" s="2">
        <v>60</v>
      </c>
      <c r="BK10" s="2">
        <v>61</v>
      </c>
      <c r="BL10" s="2">
        <v>62</v>
      </c>
      <c r="BM10" s="2">
        <v>63</v>
      </c>
      <c r="BN10" s="2">
        <v>64</v>
      </c>
      <c r="BO10" s="10">
        <v>65</v>
      </c>
      <c r="BP10" s="10">
        <v>66</v>
      </c>
      <c r="BQ10" s="10">
        <v>67</v>
      </c>
      <c r="BR10" s="10">
        <v>68</v>
      </c>
      <c r="BS10" s="10">
        <v>69</v>
      </c>
      <c r="BT10" s="10">
        <v>70</v>
      </c>
      <c r="BU10" s="10">
        <v>71</v>
      </c>
      <c r="BV10" s="10">
        <v>72</v>
      </c>
      <c r="BW10" s="10">
        <v>73</v>
      </c>
      <c r="BX10" s="10">
        <v>74</v>
      </c>
      <c r="BY10" s="10">
        <v>75</v>
      </c>
      <c r="BZ10" s="22">
        <v>76</v>
      </c>
    </row>
    <row r="11" spans="1:117" s="2" customFormat="1" ht="16.5">
      <c r="A11" s="7" t="s">
        <v>10</v>
      </c>
      <c r="B11" s="5">
        <v>0.05742</v>
      </c>
      <c r="C11" s="5">
        <v>0.00579</v>
      </c>
      <c r="D11" s="5">
        <v>0.0024</v>
      </c>
      <c r="E11" s="5">
        <v>0.00188</v>
      </c>
      <c r="F11" s="5">
        <v>0.00137</v>
      </c>
      <c r="G11" s="5">
        <v>0.00126</v>
      </c>
      <c r="H11" s="5">
        <v>0.00105</v>
      </c>
      <c r="I11" s="5">
        <v>0.00085</v>
      </c>
      <c r="J11" s="5">
        <v>0.00078</v>
      </c>
      <c r="K11" s="5">
        <v>0.00075</v>
      </c>
      <c r="L11" s="5">
        <v>0.00063</v>
      </c>
      <c r="M11" s="5">
        <v>0.00061</v>
      </c>
      <c r="N11" s="5">
        <v>0.00065</v>
      </c>
      <c r="O11" s="5">
        <v>0.00076</v>
      </c>
      <c r="P11" s="5">
        <v>0.00081</v>
      </c>
      <c r="Q11" s="5">
        <v>0.001</v>
      </c>
      <c r="R11" s="5">
        <v>0.00118</v>
      </c>
      <c r="S11" s="5">
        <v>0.00142</v>
      </c>
      <c r="T11" s="5">
        <v>0.00156</v>
      </c>
      <c r="U11" s="5">
        <v>0.00165</v>
      </c>
      <c r="V11" s="5">
        <v>0.0018</v>
      </c>
      <c r="W11" s="5">
        <v>0.00179</v>
      </c>
      <c r="X11" s="5">
        <v>0.00178</v>
      </c>
      <c r="Y11" s="5">
        <v>0.00184</v>
      </c>
      <c r="Z11" s="5">
        <v>0.00181</v>
      </c>
      <c r="AA11" s="5">
        <v>0.00178</v>
      </c>
      <c r="AB11" s="5">
        <v>0.0019</v>
      </c>
      <c r="AC11" s="5">
        <v>0.00202</v>
      </c>
      <c r="AD11" s="5">
        <v>0.002</v>
      </c>
      <c r="AE11" s="5">
        <v>0.00212</v>
      </c>
      <c r="AF11" s="5">
        <v>0.00205</v>
      </c>
      <c r="AG11" s="5">
        <v>0.00214</v>
      </c>
      <c r="AH11" s="5">
        <v>0.00227</v>
      </c>
      <c r="AI11" s="5">
        <v>0.00236</v>
      </c>
      <c r="AJ11" s="5">
        <v>0.00235</v>
      </c>
      <c r="AK11" s="5">
        <v>0.0024</v>
      </c>
      <c r="AL11" s="5">
        <v>0.00241</v>
      </c>
      <c r="AM11" s="5">
        <v>0.00259</v>
      </c>
      <c r="AN11" s="5">
        <v>0.00279</v>
      </c>
      <c r="AO11" s="5">
        <v>0.00278</v>
      </c>
      <c r="AP11" s="5">
        <v>0.00305</v>
      </c>
      <c r="AQ11" s="5">
        <v>0.00337</v>
      </c>
      <c r="AR11" s="5">
        <v>0.00338</v>
      </c>
      <c r="AS11" s="5">
        <v>0.00363</v>
      </c>
      <c r="AT11" s="5">
        <v>0.00387</v>
      </c>
      <c r="AU11" s="5">
        <v>0.00428</v>
      </c>
      <c r="AV11" s="5">
        <v>0.00471</v>
      </c>
      <c r="AW11" s="5">
        <v>0.00509</v>
      </c>
      <c r="AX11" s="5">
        <v>0.00569</v>
      </c>
      <c r="AY11" s="5">
        <v>0.00558</v>
      </c>
      <c r="AZ11" s="5">
        <v>0.00615</v>
      </c>
      <c r="BA11" s="5">
        <v>0.00664</v>
      </c>
      <c r="BB11" s="5">
        <v>0.00728</v>
      </c>
      <c r="BC11" s="5">
        <v>0.00793</v>
      </c>
      <c r="BD11" s="5">
        <v>0.00848</v>
      </c>
      <c r="BE11" s="5">
        <v>0.00905</v>
      </c>
      <c r="BF11" s="5">
        <v>0.00969</v>
      </c>
      <c r="BG11" s="5">
        <v>0.01025</v>
      </c>
      <c r="BH11" s="5">
        <v>0.01112</v>
      </c>
      <c r="BI11" s="5">
        <v>0.01193</v>
      </c>
      <c r="BJ11" s="5">
        <v>0.01259</v>
      </c>
      <c r="BK11" s="5">
        <v>0.0135</v>
      </c>
      <c r="BL11" s="5">
        <v>0.01496</v>
      </c>
      <c r="BM11" s="5">
        <v>0.01573</v>
      </c>
      <c r="BN11" s="5">
        <v>0.0165</v>
      </c>
      <c r="BO11" s="11">
        <f>BO5*(1-BO6)^(BO9-1994)</f>
        <v>0.012446897136145219</v>
      </c>
      <c r="BP11" s="11">
        <f aca="true" t="shared" si="0" ref="BP11:BX11">BP5*(1-BP6)^(BP9-1994)</f>
        <v>0.013879221726087866</v>
      </c>
      <c r="BQ11" s="11">
        <f t="shared" si="0"/>
        <v>0.01521300647258828</v>
      </c>
      <c r="BR11" s="11">
        <f t="shared" si="0"/>
        <v>0.016301748362586785</v>
      </c>
      <c r="BS11" s="11">
        <f t="shared" si="0"/>
        <v>0.017587068860882175</v>
      </c>
      <c r="BT11" s="11">
        <f t="shared" si="0"/>
        <v>0.01863277013059914</v>
      </c>
      <c r="BU11" s="11">
        <f t="shared" si="0"/>
        <v>0.020071046455722316</v>
      </c>
      <c r="BV11" s="11">
        <f t="shared" si="0"/>
        <v>0.021697384378014176</v>
      </c>
      <c r="BW11" s="11">
        <f t="shared" si="0"/>
        <v>0.023412990717627334</v>
      </c>
      <c r="BX11" s="11">
        <f t="shared" si="0"/>
        <v>0.02516833469190216</v>
      </c>
      <c r="BY11" s="11">
        <f>BY5*(1-BY6)^(BY9-1994)</f>
        <v>0.027674931530177683</v>
      </c>
      <c r="BZ11" s="11">
        <f>BZ5*(1-BZ6)^(BZ9-1994)</f>
        <v>0.029961891900931438</v>
      </c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</row>
    <row r="12" spans="1:117" s="2" customFormat="1" ht="16.5">
      <c r="A12" s="7" t="s">
        <v>11</v>
      </c>
      <c r="B12">
        <v>1</v>
      </c>
      <c r="C12">
        <f>B12*(1-B11)</f>
        <v>0.94258</v>
      </c>
      <c r="D12">
        <f aca="true" t="shared" si="1" ref="D12:BM12">C12*(1-C11)</f>
        <v>0.9371224618</v>
      </c>
      <c r="E12">
        <f t="shared" si="1"/>
        <v>0.9348733678916801</v>
      </c>
      <c r="F12">
        <f t="shared" si="1"/>
        <v>0.9331158059600437</v>
      </c>
      <c r="G12">
        <f t="shared" si="1"/>
        <v>0.9318374373058785</v>
      </c>
      <c r="H12">
        <f t="shared" si="1"/>
        <v>0.9306633221348731</v>
      </c>
      <c r="I12">
        <f t="shared" si="1"/>
        <v>0.9296861256466316</v>
      </c>
      <c r="J12">
        <f t="shared" si="1"/>
        <v>0.928895892439832</v>
      </c>
      <c r="K12">
        <f t="shared" si="1"/>
        <v>0.9281713536437288</v>
      </c>
      <c r="L12">
        <f t="shared" si="1"/>
        <v>0.927475225128496</v>
      </c>
      <c r="M12">
        <f t="shared" si="1"/>
        <v>0.926890915736665</v>
      </c>
      <c r="N12">
        <f t="shared" si="1"/>
        <v>0.9263255122780657</v>
      </c>
      <c r="O12">
        <f t="shared" si="1"/>
        <v>0.925723400695085</v>
      </c>
      <c r="P12">
        <f t="shared" si="1"/>
        <v>0.9250198509105567</v>
      </c>
      <c r="Q12">
        <f t="shared" si="1"/>
        <v>0.9242705848313192</v>
      </c>
      <c r="R12">
        <f t="shared" si="1"/>
        <v>0.9233463142464878</v>
      </c>
      <c r="S12">
        <f t="shared" si="1"/>
        <v>0.922256765595677</v>
      </c>
      <c r="T12">
        <f t="shared" si="1"/>
        <v>0.9209471609885312</v>
      </c>
      <c r="U12">
        <f t="shared" si="1"/>
        <v>0.9195104834173892</v>
      </c>
      <c r="V12">
        <f t="shared" si="1"/>
        <v>0.9179932911197505</v>
      </c>
      <c r="W12">
        <f t="shared" si="1"/>
        <v>0.9163409031957349</v>
      </c>
      <c r="X12">
        <f t="shared" si="1"/>
        <v>0.9147006529790146</v>
      </c>
      <c r="Y12">
        <f t="shared" si="1"/>
        <v>0.913072485816712</v>
      </c>
      <c r="Z12">
        <f t="shared" si="1"/>
        <v>0.9113924324428092</v>
      </c>
      <c r="AA12">
        <f t="shared" si="1"/>
        <v>0.9097428121400878</v>
      </c>
      <c r="AB12">
        <f t="shared" si="1"/>
        <v>0.9081234699344785</v>
      </c>
      <c r="AC12">
        <f t="shared" si="1"/>
        <v>0.9063980353416029</v>
      </c>
      <c r="AD12">
        <f t="shared" si="1"/>
        <v>0.9045671113102128</v>
      </c>
      <c r="AE12">
        <f t="shared" si="1"/>
        <v>0.9027579770875924</v>
      </c>
      <c r="AF12">
        <f t="shared" si="1"/>
        <v>0.9008441301761667</v>
      </c>
      <c r="AG12">
        <f t="shared" si="1"/>
        <v>0.8989973997093056</v>
      </c>
      <c r="AH12">
        <f t="shared" si="1"/>
        <v>0.8970735452739277</v>
      </c>
      <c r="AI12">
        <f t="shared" si="1"/>
        <v>0.8950371883261559</v>
      </c>
      <c r="AJ12">
        <f t="shared" si="1"/>
        <v>0.8929249005617061</v>
      </c>
      <c r="AK12">
        <f t="shared" si="1"/>
        <v>0.8908265270453861</v>
      </c>
      <c r="AL12">
        <f t="shared" si="1"/>
        <v>0.8886885433804772</v>
      </c>
      <c r="AM12">
        <f t="shared" si="1"/>
        <v>0.8865468039909302</v>
      </c>
      <c r="AN12">
        <f t="shared" si="1"/>
        <v>0.8842506477685937</v>
      </c>
      <c r="AO12">
        <f t="shared" si="1"/>
        <v>0.8817835884613194</v>
      </c>
      <c r="AP12">
        <f t="shared" si="1"/>
        <v>0.879332230085397</v>
      </c>
      <c r="AQ12">
        <f t="shared" si="1"/>
        <v>0.8766502667836366</v>
      </c>
      <c r="AR12">
        <f t="shared" si="1"/>
        <v>0.8736959553845757</v>
      </c>
      <c r="AS12">
        <f t="shared" si="1"/>
        <v>0.8707428630553757</v>
      </c>
      <c r="AT12">
        <f t="shared" si="1"/>
        <v>0.8675820664624847</v>
      </c>
      <c r="AU12">
        <f t="shared" si="1"/>
        <v>0.8642245238652748</v>
      </c>
      <c r="AV12">
        <f t="shared" si="1"/>
        <v>0.8605256429031315</v>
      </c>
      <c r="AW12">
        <f t="shared" si="1"/>
        <v>0.8564725671250577</v>
      </c>
      <c r="AX12">
        <f t="shared" si="1"/>
        <v>0.8521131217583912</v>
      </c>
      <c r="AY12">
        <f t="shared" si="1"/>
        <v>0.847264598095586</v>
      </c>
      <c r="AZ12">
        <f t="shared" si="1"/>
        <v>0.8425368616382126</v>
      </c>
      <c r="BA12">
        <f t="shared" si="1"/>
        <v>0.8373552599391376</v>
      </c>
      <c r="BB12">
        <f t="shared" si="1"/>
        <v>0.8317952210131417</v>
      </c>
      <c r="BC12">
        <f t="shared" si="1"/>
        <v>0.8257397518041661</v>
      </c>
      <c r="BD12">
        <f t="shared" si="1"/>
        <v>0.8191916355723591</v>
      </c>
      <c r="BE12">
        <f t="shared" si="1"/>
        <v>0.8122448905027054</v>
      </c>
      <c r="BF12">
        <f t="shared" si="1"/>
        <v>0.804894074243656</v>
      </c>
      <c r="BG12">
        <f t="shared" si="1"/>
        <v>0.797094650664235</v>
      </c>
      <c r="BH12">
        <f t="shared" si="1"/>
        <v>0.7889244304949267</v>
      </c>
      <c r="BI12">
        <f t="shared" si="1"/>
        <v>0.780151590827823</v>
      </c>
      <c r="BJ12">
        <f t="shared" si="1"/>
        <v>0.7708443823492471</v>
      </c>
      <c r="BK12">
        <f t="shared" si="1"/>
        <v>0.7611394515754701</v>
      </c>
      <c r="BL12">
        <f t="shared" si="1"/>
        <v>0.7508640689792013</v>
      </c>
      <c r="BM12">
        <f t="shared" si="1"/>
        <v>0.7396311425072725</v>
      </c>
      <c r="BN12">
        <f>BM12*(1-BM11)</f>
        <v>0.727996744635633</v>
      </c>
      <c r="BO12" s="26">
        <f>BN12*(1-BN11)</f>
        <v>0.7159847983491451</v>
      </c>
      <c r="BP12" s="26">
        <f>BO12*(1-BO11)</f>
        <v>0.7070730092130496</v>
      </c>
      <c r="BQ12" s="26">
        <f aca="true" t="shared" si="2" ref="BQ12:BX12">BP12*(1-BP11)</f>
        <v>0.6972593861416495</v>
      </c>
      <c r="BR12" s="26">
        <f t="shared" si="2"/>
        <v>0.6866519745872036</v>
      </c>
      <c r="BS12" s="26">
        <f t="shared" si="2"/>
        <v>0.6754583468848097</v>
      </c>
      <c r="BT12" s="26">
        <f t="shared" si="2"/>
        <v>0.6635790144254889</v>
      </c>
      <c r="BU12" s="26">
        <f t="shared" si="2"/>
        <v>0.6512146991862092</v>
      </c>
      <c r="BV12" s="26">
        <f t="shared" si="2"/>
        <v>0.6381441387061936</v>
      </c>
      <c r="BW12" s="26">
        <f t="shared" si="2"/>
        <v>0.6242980800401086</v>
      </c>
      <c r="BX12" s="26">
        <f t="shared" si="2"/>
        <v>0.6096813948870969</v>
      </c>
      <c r="BY12" s="13">
        <f>BX12*(1-BX11)</f>
        <v>0.5943367294851527</v>
      </c>
      <c r="BZ12" s="13">
        <f>BY12*(1-BY11)</f>
        <v>0.5778885011907814</v>
      </c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</row>
    <row r="13" spans="2:117" ht="16.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31" t="s">
        <v>18</v>
      </c>
      <c r="BM13" s="31"/>
      <c r="BN13" s="31"/>
      <c r="BO13" s="10">
        <f>($BO$12-BP12)/$BO$12</f>
        <v>0.0124468971361452</v>
      </c>
      <c r="BP13" s="10">
        <f>($BO$12-BQ12)/$BO$12</f>
        <v>0.026153365617078723</v>
      </c>
      <c r="BQ13" s="10">
        <f aca="true" t="shared" si="3" ref="BQ13:BW13">($BO$12-BR12)/$BO$12</f>
        <v>0.04096850076925448</v>
      </c>
      <c r="BR13" s="10">
        <f t="shared" si="3"/>
        <v>0.05660239094150848</v>
      </c>
      <c r="BS13" s="10">
        <f t="shared" si="3"/>
        <v>0.07319398965521166</v>
      </c>
      <c r="BT13" s="10">
        <f t="shared" si="3"/>
        <v>0.09046295300162387</v>
      </c>
      <c r="BU13" s="10">
        <f t="shared" si="3"/>
        <v>0.10871831332512878</v>
      </c>
      <c r="BV13" s="10">
        <f t="shared" si="3"/>
        <v>0.12805679466999817</v>
      </c>
      <c r="BW13" s="10">
        <f t="shared" si="3"/>
        <v>0.1484715928426877</v>
      </c>
      <c r="BX13" s="10">
        <f>($BO$12-BY12)/$BO$12</f>
        <v>0.16990314479368532</v>
      </c>
      <c r="BY13" s="10">
        <f>($BO$12-BZ12)/$BO$12</f>
        <v>0.19287601842493585</v>
      </c>
      <c r="BZ13" s="23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</row>
    <row r="14" spans="2:117" ht="16.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31" t="s">
        <v>15</v>
      </c>
      <c r="BM14" s="31"/>
      <c r="BN14" s="31"/>
      <c r="BO14" s="10">
        <f>1-BO13</f>
        <v>0.9875531028638548</v>
      </c>
      <c r="BP14" s="10">
        <f aca="true" t="shared" si="4" ref="BP14:BY14">1-BP13</f>
        <v>0.9738466343829213</v>
      </c>
      <c r="BQ14" s="10">
        <f t="shared" si="4"/>
        <v>0.9590314992307455</v>
      </c>
      <c r="BR14" s="10">
        <f t="shared" si="4"/>
        <v>0.9433976090584916</v>
      </c>
      <c r="BS14" s="10">
        <f t="shared" si="4"/>
        <v>0.9268060103447884</v>
      </c>
      <c r="BT14" s="10">
        <f t="shared" si="4"/>
        <v>0.9095370469983761</v>
      </c>
      <c r="BU14" s="10">
        <f t="shared" si="4"/>
        <v>0.8912816866748712</v>
      </c>
      <c r="BV14" s="10">
        <f t="shared" si="4"/>
        <v>0.8719432053300018</v>
      </c>
      <c r="BW14" s="10">
        <f t="shared" si="4"/>
        <v>0.8515284071573123</v>
      </c>
      <c r="BX14" s="10">
        <f t="shared" si="4"/>
        <v>0.8300968552063147</v>
      </c>
      <c r="BY14" s="10">
        <f t="shared" si="4"/>
        <v>0.8071239815750642</v>
      </c>
      <c r="BZ14" s="23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</row>
    <row r="15" spans="2:117" ht="16.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35" t="s">
        <v>17</v>
      </c>
      <c r="BM15" s="35"/>
      <c r="BN15" s="35"/>
      <c r="BO15" s="15">
        <f>-1*LN(BO14)</f>
        <v>0.012525008600681552</v>
      </c>
      <c r="BP15" s="24">
        <f>-1*LN(BP14)-SUM($BO15:BO$15)</f>
        <v>0.013976438702768533</v>
      </c>
      <c r="BQ15" s="24">
        <f>-1*LN(BQ14)-SUM($BO15:BP$15)</f>
        <v>0.015329911421477823</v>
      </c>
      <c r="BR15" s="24">
        <f>-1*LN(BR14)-SUM($BO15:BQ$15)</f>
        <v>0.016436083798120796</v>
      </c>
      <c r="BS15" s="24">
        <f>-1*LN(BS14)-SUM($BO15:BR$15)</f>
        <v>0.01774355887141127</v>
      </c>
      <c r="BT15" s="24">
        <f>-1*LN(BT14)-SUM($BO15:BS$15)</f>
        <v>0.018808547090883213</v>
      </c>
      <c r="BU15" s="24">
        <f>-1*LN(BU14)-SUM($BO15:BT$15)</f>
        <v>0.020275206328899426</v>
      </c>
      <c r="BV15" s="24">
        <f>-1*LN(BV14)-SUM($BO15:BU$15)</f>
        <v>0.021936233882354716</v>
      </c>
      <c r="BW15" s="24">
        <f>-1*LN(BW14)-SUM($BO15:BV$15)</f>
        <v>0.023691429427103533</v>
      </c>
      <c r="BX15" s="24">
        <f>-1*LN(BX14)-SUM($BO15:BW$15)</f>
        <v>0.025490473856237095</v>
      </c>
      <c r="BY15" s="24">
        <f>-1*LN(BY14)-SUM($BO15:BX$15)</f>
        <v>0.02806509784968711</v>
      </c>
      <c r="BZ15" s="23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</row>
    <row r="16" spans="2:117" ht="16.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25"/>
      <c r="BM16" s="25"/>
      <c r="BN16" s="2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23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</row>
    <row r="17" spans="2:117" ht="16.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31" t="s">
        <v>12</v>
      </c>
      <c r="BM17" s="31"/>
      <c r="BN17" s="31"/>
      <c r="BO17" s="10">
        <f>NORMDIST(NORMINV(BO13,0,1)+$BN$22,0,1,TRUE)</f>
        <v>0.0012834772290746255</v>
      </c>
      <c r="BP17" s="10">
        <f>NORMDIST(NORMINV(BP13,0,1)+$BN$22,0,1,TRUE)</f>
        <v>0.003334972403694625</v>
      </c>
      <c r="BQ17" s="10">
        <f aca="true" t="shared" si="5" ref="BQ17:BY17">NORMDIST(NORMINV(BQ13,0,1)+$BN$22,0,1,TRUE)</f>
        <v>0.0060051023438405515</v>
      </c>
      <c r="BR17" s="10">
        <f t="shared" si="5"/>
        <v>0.00923050075958498</v>
      </c>
      <c r="BS17" s="10">
        <f t="shared" si="5"/>
        <v>0.013050790564338666</v>
      </c>
      <c r="BT17" s="10">
        <f t="shared" si="5"/>
        <v>0.017420656498772447</v>
      </c>
      <c r="BU17" s="10">
        <f t="shared" si="5"/>
        <v>0.022446197423476644</v>
      </c>
      <c r="BV17" s="10">
        <f t="shared" si="5"/>
        <v>0.028201218903341818</v>
      </c>
      <c r="BW17" s="10">
        <f t="shared" si="5"/>
        <v>0.03473896118719455</v>
      </c>
      <c r="BX17" s="10">
        <f t="shared" si="5"/>
        <v>0.04209852740146469</v>
      </c>
      <c r="BY17" s="10">
        <f t="shared" si="5"/>
        <v>0.050540533148840106</v>
      </c>
      <c r="BZ17" s="10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pans="2:117" ht="16.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32" t="s">
        <v>13</v>
      </c>
      <c r="BM18" s="33"/>
      <c r="BN18" s="34"/>
      <c r="BO18" s="10">
        <f>1-BO17</f>
        <v>0.9987165227709254</v>
      </c>
      <c r="BP18" s="10">
        <f aca="true" t="shared" si="6" ref="BP18:BX18">1-BP17</f>
        <v>0.9966650275963054</v>
      </c>
      <c r="BQ18" s="10">
        <f t="shared" si="6"/>
        <v>0.9939948976561594</v>
      </c>
      <c r="BR18" s="10">
        <f t="shared" si="6"/>
        <v>0.990769499240415</v>
      </c>
      <c r="BS18" s="10">
        <f t="shared" si="6"/>
        <v>0.9869492094356613</v>
      </c>
      <c r="BT18" s="10">
        <f t="shared" si="6"/>
        <v>0.9825793435012276</v>
      </c>
      <c r="BU18" s="10">
        <f t="shared" si="6"/>
        <v>0.9775538025765234</v>
      </c>
      <c r="BV18" s="10">
        <f t="shared" si="6"/>
        <v>0.9717987810966582</v>
      </c>
      <c r="BW18" s="10">
        <f t="shared" si="6"/>
        <v>0.9652610388128054</v>
      </c>
      <c r="BX18" s="10">
        <f t="shared" si="6"/>
        <v>0.9579014725985353</v>
      </c>
      <c r="BY18" s="10">
        <f>1-BY17</f>
        <v>0.9494594668511599</v>
      </c>
      <c r="BZ18" s="23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</row>
    <row r="19" spans="2:117" ht="16.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35" t="s">
        <v>16</v>
      </c>
      <c r="BM19" s="35"/>
      <c r="BN19" s="35"/>
      <c r="BO19" s="15">
        <f>-1*LN(BO18)</f>
        <v>0.0012843015914157595</v>
      </c>
      <c r="BP19" s="15">
        <f>-1*LN(BP18)-SUM($BO$19:BO19)</f>
        <v>0.002056244227653115</v>
      </c>
      <c r="BQ19" s="15">
        <f>-1*LN(BQ18)-SUM($BO$19:BP19)</f>
        <v>0.0026826596623654953</v>
      </c>
      <c r="BR19" s="15">
        <f>-1*LN(BR18)-SUM($BO$19:BQ19)</f>
        <v>0.0032501603314629476</v>
      </c>
      <c r="BS19" s="15">
        <f>-1*LN(BS18)-SUM($BO$19:BR19)</f>
        <v>0.003863334598182666</v>
      </c>
      <c r="BT19" s="15">
        <f>-1*LN(BT18)-SUM($BO$19:BS19)</f>
        <v>0.004437481344039131</v>
      </c>
      <c r="BU19" s="15">
        <f>-1*LN(BU18)-SUM($BO$19:BT19)</f>
        <v>0.005127765883196432</v>
      </c>
      <c r="BV19" s="15">
        <f>-1*LN(BV18)-SUM($BO$19:BU19)</f>
        <v>0.005904563646670295</v>
      </c>
      <c r="BW19" s="15">
        <f>-1*LN(BW18)-SUM($BO$19:BV19)</f>
        <v>0.006750196396695891</v>
      </c>
      <c r="BX19" s="15">
        <f>-1*LN(BX18)-SUM($BO$19:BW19)</f>
        <v>0.007653645593096524</v>
      </c>
      <c r="BY19" s="15">
        <f>-1*LN(BY18)-SUM($BO$19:BX19)</f>
        <v>0.008852085306543571</v>
      </c>
      <c r="BZ19" s="23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</row>
    <row r="20" spans="2:117" ht="16.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14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</row>
    <row r="21" spans="1:117" ht="16.5">
      <c r="A21" s="16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</row>
    <row r="22" spans="1:117" ht="16.5">
      <c r="A22" s="16"/>
      <c r="B22" s="16"/>
      <c r="C22" s="16"/>
      <c r="D22" s="16"/>
      <c r="E22" s="16"/>
      <c r="F22" s="1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36" t="s">
        <v>14</v>
      </c>
      <c r="BM22" s="36"/>
      <c r="BN22" s="7">
        <f>BN24</f>
        <v>-0.7722883</v>
      </c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ht="16.5">
      <c r="A23" s="16"/>
      <c r="B23" s="16"/>
      <c r="C23" s="16"/>
      <c r="D23" s="16"/>
      <c r="E23" s="16"/>
      <c r="F23" s="1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7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</row>
    <row r="24" spans="1:117" ht="16.5">
      <c r="A24" s="16"/>
      <c r="B24" s="16"/>
      <c r="C24" s="16"/>
      <c r="D24" s="16"/>
      <c r="E24" s="16"/>
      <c r="F24" s="1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27" t="s">
        <v>19</v>
      </c>
      <c r="BL24" s="27">
        <v>-0.1722883</v>
      </c>
      <c r="BM24" s="27">
        <v>-0.4722883</v>
      </c>
      <c r="BN24" s="27">
        <v>-0.7722883</v>
      </c>
      <c r="BO24" s="7"/>
      <c r="BP24" s="7"/>
      <c r="BQ24" s="17"/>
      <c r="BR24" s="29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6.5">
      <c r="A25" s="16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29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</row>
    <row r="26" spans="1:117" ht="16.5">
      <c r="A26" s="16"/>
      <c r="B26" s="16"/>
      <c r="C26" s="16"/>
      <c r="D26" s="16"/>
      <c r="E26" s="16"/>
      <c r="F26" s="1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17"/>
      <c r="BR26" s="29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6.5">
      <c r="A27" s="16"/>
      <c r="B27" s="16"/>
      <c r="C27" s="16"/>
      <c r="D27" s="16"/>
      <c r="E27" s="16"/>
      <c r="F27" s="1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7"/>
      <c r="BR27" s="29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</row>
    <row r="28" spans="1:117" ht="16.5">
      <c r="A28" s="16"/>
      <c r="B28" s="16"/>
      <c r="C28" s="16"/>
      <c r="D28" s="16"/>
      <c r="E28" s="16"/>
      <c r="F28" s="1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17"/>
      <c r="BR28" s="29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</row>
    <row r="29" spans="1:117" ht="16.5">
      <c r="A29" s="16"/>
      <c r="B29" s="16"/>
      <c r="C29" s="16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29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</row>
    <row r="30" spans="1:117" ht="16.5">
      <c r="A30" s="16"/>
      <c r="B30" s="16"/>
      <c r="C30" s="16"/>
      <c r="D30" s="16"/>
      <c r="E30" s="16"/>
      <c r="F30" s="1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17"/>
      <c r="BR30" s="29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</row>
    <row r="31" spans="1:117" ht="16.5">
      <c r="A31" s="16"/>
      <c r="B31" s="16"/>
      <c r="C31" s="16"/>
      <c r="D31" s="16"/>
      <c r="E31" s="16"/>
      <c r="F31" s="1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7"/>
      <c r="BR31" s="29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</row>
    <row r="32" spans="1:117" ht="16.5">
      <c r="A32" s="16"/>
      <c r="B32" s="16"/>
      <c r="C32" s="16"/>
      <c r="D32" s="16"/>
      <c r="E32" s="16"/>
      <c r="F32" s="1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17"/>
      <c r="BR32" s="29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</row>
    <row r="33" spans="1:117" ht="16.5">
      <c r="A33" s="16"/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29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</row>
    <row r="34" spans="1:117" ht="16.5">
      <c r="A34" s="18"/>
      <c r="B34" s="18"/>
      <c r="C34" s="18"/>
      <c r="D34" s="18"/>
      <c r="E34" s="18"/>
      <c r="F34" s="18"/>
      <c r="G34" s="12"/>
      <c r="H34" s="1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2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</row>
    <row r="35" spans="1:117" ht="16.5">
      <c r="A35" s="19"/>
      <c r="B35" s="19"/>
      <c r="C35" s="19"/>
      <c r="D35" s="19"/>
      <c r="E35" s="19"/>
      <c r="F35" s="19"/>
      <c r="G35" s="12"/>
      <c r="H35" s="1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</row>
    <row r="36" spans="1:117" ht="16.5">
      <c r="A36" s="7"/>
      <c r="B36" s="7"/>
      <c r="C36" s="7"/>
      <c r="D36" s="7"/>
      <c r="E36" s="7"/>
      <c r="F36" s="7"/>
      <c r="G36" s="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</row>
    <row r="37" spans="1:117" ht="16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20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</row>
    <row r="38" spans="1:117" ht="16.5">
      <c r="A38" s="7"/>
      <c r="B38" s="7"/>
      <c r="C38" s="7"/>
      <c r="D38" s="7"/>
      <c r="E38" s="7"/>
      <c r="F38" s="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0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</row>
    <row r="39" spans="1:117" ht="16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20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</row>
    <row r="40" spans="1:117" ht="16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21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</row>
    <row r="41" spans="1:117" ht="16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21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</row>
    <row r="87" spans="55:78" ht="16.5">
      <c r="BC87" s="7"/>
      <c r="BD87" s="12"/>
      <c r="BE87" s="7"/>
      <c r="BF87" s="17"/>
      <c r="BG87" s="7"/>
      <c r="BH87" s="12"/>
      <c r="BI87" s="7"/>
      <c r="BJ87" s="17"/>
      <c r="BK87" s="7"/>
      <c r="BL87" s="12"/>
      <c r="BM87" s="7"/>
      <c r="BN87" s="17"/>
      <c r="BO87" s="7"/>
      <c r="BP87" s="12"/>
      <c r="BQ87" s="7"/>
      <c r="BR87" s="17"/>
      <c r="BS87" s="18"/>
      <c r="BT87" s="18"/>
      <c r="BU87" s="12"/>
      <c r="BV87" s="7"/>
      <c r="BW87" s="12"/>
      <c r="BX87" s="12"/>
      <c r="BY87" s="12"/>
      <c r="BZ87" s="12"/>
    </row>
  </sheetData>
  <sheetProtection/>
  <mergeCells count="8">
    <mergeCell ref="BL17:BN17"/>
    <mergeCell ref="BL18:BN18"/>
    <mergeCell ref="BL19:BN19"/>
    <mergeCell ref="BL22:BM22"/>
    <mergeCell ref="BO8:BZ8"/>
    <mergeCell ref="BL15:BN15"/>
    <mergeCell ref="BL14:BN14"/>
    <mergeCell ref="BL13:B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SeaWnm</dc:creator>
  <cp:keywords/>
  <dc:description/>
  <cp:lastModifiedBy>user</cp:lastModifiedBy>
  <dcterms:created xsi:type="dcterms:W3CDTF">2011-06-19T09:31:06Z</dcterms:created>
  <dcterms:modified xsi:type="dcterms:W3CDTF">2011-07-21T17:07:09Z</dcterms:modified>
  <cp:category/>
  <cp:version/>
  <cp:contentType/>
  <cp:contentStatus/>
</cp:coreProperties>
</file>